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sa/Desktop/"/>
    </mc:Choice>
  </mc:AlternateContent>
  <xr:revisionPtr revIDLastSave="0" documentId="13_ncr:1_{076E1E0F-381A-D249-B6B4-8C0F20236271}" xr6:coauthVersionLast="36" xr6:coauthVersionMax="36" xr10:uidLastSave="{00000000-0000-0000-0000-000000000000}"/>
  <bookViews>
    <workbookView xWindow="2260" yWindow="460" windowWidth="26120" windowHeight="16180" xr2:uid="{20E61B2C-4EB1-814D-831A-48B6A98448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10" i="1"/>
  <c r="D6" i="1"/>
  <c r="D5" i="1"/>
  <c r="C25" i="1"/>
  <c r="C13" i="1"/>
  <c r="C12" i="1" s="1"/>
  <c r="C31" i="1" s="1"/>
  <c r="C7" i="1"/>
  <c r="B12" i="1" l="1"/>
  <c r="B31" i="1" s="1"/>
  <c r="B7" i="1"/>
  <c r="E12" i="1"/>
  <c r="E31" i="1" s="1"/>
  <c r="E7" i="1"/>
</calcChain>
</file>

<file path=xl/sharedStrings.xml><?xml version="1.0" encoding="utf-8"?>
<sst xmlns="http://schemas.openxmlformats.org/spreadsheetml/2006/main" count="31" uniqueCount="31">
  <si>
    <t>Over/Under</t>
  </si>
  <si>
    <t>Proposed 2019-2020</t>
  </si>
  <si>
    <t>Revenue</t>
  </si>
  <si>
    <t>Membership Dues</t>
  </si>
  <si>
    <t>Interest</t>
  </si>
  <si>
    <t>Expenses</t>
  </si>
  <si>
    <t>Accounting</t>
  </si>
  <si>
    <t>Bank Charges &amp; Interest</t>
  </si>
  <si>
    <t>Committees &amp; Meetings</t>
  </si>
  <si>
    <t xml:space="preserve">* Committee meetings </t>
  </si>
  <si>
    <t>* Pension Advisory Committee</t>
  </si>
  <si>
    <t>* Salary &amp; Benefits Committee</t>
  </si>
  <si>
    <t>* Advocacy Committee</t>
  </si>
  <si>
    <t>* Executive</t>
  </si>
  <si>
    <t>GST expense</t>
  </si>
  <si>
    <t>Insurance</t>
  </si>
  <si>
    <t>Publications &amp; Subscriptions</t>
  </si>
  <si>
    <t>Professional Development</t>
  </si>
  <si>
    <t>Legal Reserve/Expenses</t>
  </si>
  <si>
    <t>Members PD and Social Events</t>
    <phoneticPr fontId="0" type="noConversion"/>
  </si>
  <si>
    <t>Computer Equip and Software</t>
  </si>
  <si>
    <t>Office</t>
  </si>
  <si>
    <t>Printing</t>
  </si>
  <si>
    <t>Telephone &amp; Hosting</t>
  </si>
  <si>
    <t>Salaries &amp; Benefits</t>
  </si>
  <si>
    <t>Strategic Initiatives</t>
    <phoneticPr fontId="0" type="noConversion"/>
  </si>
  <si>
    <t>Contingency</t>
  </si>
  <si>
    <t>Proposed 2018-2019</t>
  </si>
  <si>
    <t>Actuals     June 20, 2019</t>
  </si>
  <si>
    <t>Purchase of APSA Computers</t>
  </si>
  <si>
    <t>Retro Pay for Previous Executive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</si>
</sst>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name val="Times Roman"/>
    </font>
    <font>
      <sz val="12"/>
      <name val="Times Roman"/>
    </font>
    <font>
      <sz val="12"/>
      <color theme="1"/>
      <name val="Times Roman"/>
    </font>
    <font>
      <i/>
      <sz val="12"/>
      <name val="Times Roman"/>
    </font>
    <font>
      <b/>
      <sz val="12"/>
      <color theme="1"/>
      <name val="Times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4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/>
    <xf numFmtId="40" fontId="3" fillId="0" borderId="1" xfId="0" applyNumberFormat="1" applyFont="1" applyBorder="1"/>
    <xf numFmtId="40" fontId="2" fillId="0" borderId="1" xfId="0" applyNumberFormat="1" applyFont="1" applyBorder="1"/>
    <xf numFmtId="40" fontId="1" fillId="0" borderId="1" xfId="0" applyNumberFormat="1" applyFont="1" applyBorder="1"/>
    <xf numFmtId="40" fontId="3" fillId="0" borderId="1" xfId="0" applyNumberFormat="1" applyFont="1" applyFill="1" applyBorder="1"/>
    <xf numFmtId="40" fontId="5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F1DF-5585-0A45-B71E-61D65B49E4F3}">
  <dimension ref="A3:E35"/>
  <sheetViews>
    <sheetView tabSelected="1" view="pageLayout" zoomScaleNormal="100" workbookViewId="0">
      <selection activeCell="A36" sqref="A36"/>
    </sheetView>
  </sheetViews>
  <sheetFormatPr baseColWidth="10" defaultRowHeight="16"/>
  <cols>
    <col min="1" max="1" width="25.5" customWidth="1"/>
    <col min="2" max="3" width="12.6640625" customWidth="1"/>
    <col min="4" max="4" width="11.5" customWidth="1"/>
    <col min="5" max="5" width="17.1640625" customWidth="1"/>
  </cols>
  <sheetData>
    <row r="3" spans="1:5" ht="51">
      <c r="A3" s="1" t="s">
        <v>2</v>
      </c>
      <c r="B3" s="2" t="s">
        <v>27</v>
      </c>
      <c r="C3" s="2" t="s">
        <v>28</v>
      </c>
      <c r="D3" s="2" t="s">
        <v>0</v>
      </c>
      <c r="E3" s="2" t="s">
        <v>1</v>
      </c>
    </row>
    <row r="4" spans="1:5">
      <c r="A4" s="3"/>
      <c r="B4" s="4"/>
      <c r="C4" s="4"/>
      <c r="D4" s="4"/>
      <c r="E4" s="4"/>
    </row>
    <row r="5" spans="1:5">
      <c r="A5" s="3" t="s">
        <v>3</v>
      </c>
      <c r="B5" s="4">
        <v>480000</v>
      </c>
      <c r="C5" s="4">
        <v>514127.3</v>
      </c>
      <c r="D5" s="4">
        <f>B5-C5</f>
        <v>-34127.299999999988</v>
      </c>
      <c r="E5" s="5">
        <v>520000</v>
      </c>
    </row>
    <row r="6" spans="1:5">
      <c r="A6" s="3" t="s">
        <v>4</v>
      </c>
      <c r="B6" s="4">
        <v>6000</v>
      </c>
      <c r="C6" s="4">
        <v>6710.45</v>
      </c>
      <c r="D6" s="4">
        <f>B6-C6</f>
        <v>-710.44999999999982</v>
      </c>
      <c r="E6" s="4">
        <v>6000</v>
      </c>
    </row>
    <row r="7" spans="1:5">
      <c r="A7" s="3"/>
      <c r="B7" s="6">
        <f t="shared" ref="B7" si="0">SUM(B5:B6)</f>
        <v>486000</v>
      </c>
      <c r="C7" s="6">
        <f t="shared" ref="C7" si="1">SUM(C5:C6)</f>
        <v>520837.75</v>
      </c>
      <c r="D7" s="6"/>
      <c r="E7" s="6">
        <f t="shared" ref="E7" si="2">SUM(E5:E6)</f>
        <v>526000</v>
      </c>
    </row>
    <row r="8" spans="1:5">
      <c r="A8" s="3"/>
      <c r="B8" s="4"/>
      <c r="C8" s="4"/>
      <c r="D8" s="4"/>
      <c r="E8" s="4"/>
    </row>
    <row r="9" spans="1:5">
      <c r="A9" s="1" t="s">
        <v>5</v>
      </c>
      <c r="B9" s="4"/>
      <c r="C9" s="4"/>
      <c r="D9" s="4"/>
      <c r="E9" s="4"/>
    </row>
    <row r="10" spans="1:5">
      <c r="A10" s="3" t="s">
        <v>6</v>
      </c>
      <c r="B10" s="4">
        <v>7000</v>
      </c>
      <c r="C10" s="4"/>
      <c r="D10" s="4">
        <f>B10-C10</f>
        <v>7000</v>
      </c>
      <c r="E10" s="4">
        <v>7200</v>
      </c>
    </row>
    <row r="11" spans="1:5">
      <c r="A11" s="3" t="s">
        <v>7</v>
      </c>
      <c r="B11" s="4">
        <v>150</v>
      </c>
      <c r="C11" s="7">
        <v>182.25</v>
      </c>
      <c r="D11" s="4">
        <f t="shared" ref="D11:D30" si="3">B11-C11</f>
        <v>-32.25</v>
      </c>
      <c r="E11" s="4">
        <v>175</v>
      </c>
    </row>
    <row r="12" spans="1:5">
      <c r="A12" s="3" t="s">
        <v>8</v>
      </c>
      <c r="B12" s="6">
        <f>B13+B14+B15+B16+B17</f>
        <v>48150</v>
      </c>
      <c r="C12" s="8">
        <f>C13+C14+C15+C16+C17</f>
        <v>42017.13</v>
      </c>
      <c r="D12" s="4">
        <f t="shared" si="3"/>
        <v>6132.8700000000026</v>
      </c>
      <c r="E12" s="6">
        <f>E13+E14+E15+E16+E17</f>
        <v>46500</v>
      </c>
    </row>
    <row r="13" spans="1:5">
      <c r="A13" s="9" t="s">
        <v>9</v>
      </c>
      <c r="B13" s="4">
        <v>5000</v>
      </c>
      <c r="C13" s="7">
        <f>714.34+196.78</f>
        <v>911.12</v>
      </c>
      <c r="D13" s="4">
        <f t="shared" si="3"/>
        <v>4088.88</v>
      </c>
      <c r="E13" s="4">
        <v>4000</v>
      </c>
    </row>
    <row r="14" spans="1:5">
      <c r="A14" s="9" t="s">
        <v>10</v>
      </c>
      <c r="B14" s="4">
        <v>10000</v>
      </c>
      <c r="C14" s="7">
        <v>12020.45</v>
      </c>
      <c r="D14" s="4">
        <f t="shared" si="3"/>
        <v>-2020.4500000000007</v>
      </c>
      <c r="E14" s="7">
        <v>5000</v>
      </c>
    </row>
    <row r="15" spans="1:5">
      <c r="A15" s="9" t="s">
        <v>11</v>
      </c>
      <c r="B15" s="4">
        <v>18150</v>
      </c>
      <c r="C15" s="7">
        <v>18186.97</v>
      </c>
      <c r="D15" s="4">
        <f t="shared" si="3"/>
        <v>-36.970000000001164</v>
      </c>
      <c r="E15" s="4">
        <v>20000</v>
      </c>
    </row>
    <row r="16" spans="1:5">
      <c r="A16" s="9" t="s">
        <v>12</v>
      </c>
      <c r="B16" s="4">
        <v>5000</v>
      </c>
      <c r="C16" s="7">
        <v>1883.02</v>
      </c>
      <c r="D16" s="4">
        <f t="shared" si="3"/>
        <v>3116.98</v>
      </c>
      <c r="E16" s="7">
        <v>7500</v>
      </c>
    </row>
    <row r="17" spans="1:5">
      <c r="A17" s="9" t="s">
        <v>13</v>
      </c>
      <c r="B17" s="4">
        <v>10000</v>
      </c>
      <c r="C17" s="7">
        <v>9015.57</v>
      </c>
      <c r="D17" s="4">
        <f t="shared" si="3"/>
        <v>984.43000000000029</v>
      </c>
      <c r="E17" s="4">
        <v>10000</v>
      </c>
    </row>
    <row r="18" spans="1:5">
      <c r="A18" s="10" t="s">
        <v>14</v>
      </c>
      <c r="B18" s="4">
        <v>1500</v>
      </c>
      <c r="C18" s="7">
        <v>1644.48</v>
      </c>
      <c r="D18" s="4">
        <f t="shared" si="3"/>
        <v>-144.48000000000002</v>
      </c>
      <c r="E18" s="4">
        <v>1625</v>
      </c>
    </row>
    <row r="19" spans="1:5">
      <c r="A19" s="3" t="s">
        <v>15</v>
      </c>
      <c r="B19" s="4">
        <v>1500</v>
      </c>
      <c r="C19" s="7">
        <v>1657.5</v>
      </c>
      <c r="D19" s="4">
        <f t="shared" si="3"/>
        <v>-157.5</v>
      </c>
      <c r="E19" s="4">
        <v>1800</v>
      </c>
    </row>
    <row r="20" spans="1:5">
      <c r="A20" s="3" t="s">
        <v>16</v>
      </c>
      <c r="B20" s="4">
        <v>1200</v>
      </c>
      <c r="C20" s="7">
        <v>533.4</v>
      </c>
      <c r="D20" s="4">
        <f t="shared" si="3"/>
        <v>666.6</v>
      </c>
      <c r="E20" s="4">
        <v>1200</v>
      </c>
    </row>
    <row r="21" spans="1:5">
      <c r="A21" s="3" t="s">
        <v>17</v>
      </c>
      <c r="B21" s="4">
        <v>5000</v>
      </c>
      <c r="C21" s="7">
        <v>3744.11</v>
      </c>
      <c r="D21" s="4">
        <f t="shared" si="3"/>
        <v>1255.8899999999999</v>
      </c>
      <c r="E21" s="7">
        <v>7000</v>
      </c>
    </row>
    <row r="22" spans="1:5">
      <c r="A22" s="3" t="s">
        <v>18</v>
      </c>
      <c r="B22" s="4">
        <v>81000</v>
      </c>
      <c r="C22" s="7">
        <v>54972.36</v>
      </c>
      <c r="D22" s="4">
        <f t="shared" si="3"/>
        <v>26027.64</v>
      </c>
      <c r="E22" s="4">
        <v>87000</v>
      </c>
    </row>
    <row r="23" spans="1:5">
      <c r="A23" s="3" t="s">
        <v>19</v>
      </c>
      <c r="B23" s="4">
        <v>50000</v>
      </c>
      <c r="C23" s="7">
        <v>41712.120000000003</v>
      </c>
      <c r="D23" s="4">
        <f t="shared" si="3"/>
        <v>8287.8799999999974</v>
      </c>
      <c r="E23" s="4">
        <v>55000</v>
      </c>
    </row>
    <row r="24" spans="1:5">
      <c r="A24" s="3" t="s">
        <v>20</v>
      </c>
      <c r="B24" s="4">
        <v>5000</v>
      </c>
      <c r="C24" s="7">
        <v>5364.95</v>
      </c>
      <c r="D24" s="4">
        <f t="shared" si="3"/>
        <v>-364.94999999999982</v>
      </c>
      <c r="E24" s="4">
        <v>5000</v>
      </c>
    </row>
    <row r="25" spans="1:5">
      <c r="A25" s="3" t="s">
        <v>21</v>
      </c>
      <c r="B25" s="4">
        <v>3500</v>
      </c>
      <c r="C25" s="7">
        <f>126.99+5113.23</f>
        <v>5240.2199999999993</v>
      </c>
      <c r="D25" s="4">
        <f t="shared" si="3"/>
        <v>-1740.2199999999993</v>
      </c>
      <c r="E25" s="4">
        <v>4000</v>
      </c>
    </row>
    <row r="26" spans="1:5">
      <c r="A26" s="3" t="s">
        <v>22</v>
      </c>
      <c r="B26" s="4">
        <v>2500</v>
      </c>
      <c r="C26" s="7">
        <v>3820.31</v>
      </c>
      <c r="D26" s="4">
        <f t="shared" si="3"/>
        <v>-1320.31</v>
      </c>
      <c r="E26" s="4">
        <v>3000</v>
      </c>
    </row>
    <row r="27" spans="1:5">
      <c r="A27" s="3" t="s">
        <v>23</v>
      </c>
      <c r="B27" s="4">
        <v>4500</v>
      </c>
      <c r="C27" s="7">
        <v>2574.15</v>
      </c>
      <c r="D27" s="4">
        <f t="shared" si="3"/>
        <v>1925.85</v>
      </c>
      <c r="E27" s="4">
        <v>4500</v>
      </c>
    </row>
    <row r="28" spans="1:5">
      <c r="A28" s="3" t="s">
        <v>24</v>
      </c>
      <c r="B28" s="4">
        <v>250000</v>
      </c>
      <c r="C28" s="7">
        <v>274718.55</v>
      </c>
      <c r="D28" s="4">
        <f t="shared" si="3"/>
        <v>-24718.549999999988</v>
      </c>
      <c r="E28" s="7">
        <v>292000</v>
      </c>
    </row>
    <row r="29" spans="1:5">
      <c r="A29" s="3" t="s">
        <v>25</v>
      </c>
      <c r="B29" s="4"/>
      <c r="C29" s="4"/>
      <c r="D29" s="4"/>
      <c r="E29" s="4"/>
    </row>
    <row r="30" spans="1:5">
      <c r="A30" s="3" t="s">
        <v>26</v>
      </c>
      <c r="B30" s="5">
        <v>25000</v>
      </c>
      <c r="C30" s="5"/>
      <c r="D30" s="4">
        <f t="shared" si="3"/>
        <v>25000</v>
      </c>
      <c r="E30" s="5">
        <v>10000</v>
      </c>
    </row>
    <row r="31" spans="1:5">
      <c r="A31" s="11"/>
      <c r="B31" s="6">
        <f>SUM(B10:B30)-B12</f>
        <v>486000</v>
      </c>
      <c r="C31" s="6">
        <f>SUM(C10:C30)-C12</f>
        <v>438181.52999999997</v>
      </c>
      <c r="D31" s="11"/>
      <c r="E31" s="6">
        <f>SUM(E10:E30)-E12</f>
        <v>526000</v>
      </c>
    </row>
    <row r="33" spans="1:3">
      <c r="A33" s="12" t="s">
        <v>29</v>
      </c>
      <c r="B33" s="11"/>
      <c r="C33" s="14">
        <v>11395.23</v>
      </c>
    </row>
    <row r="34" spans="1:3" ht="34">
      <c r="A34" s="13" t="s">
        <v>30</v>
      </c>
      <c r="B34" s="11"/>
      <c r="C34" s="15">
        <v>15000</v>
      </c>
    </row>
    <row r="35" spans="1:3">
      <c r="A35" s="11"/>
      <c r="B35" s="11"/>
      <c r="C35" s="6">
        <f>C31+C33+C34</f>
        <v>464576.75999999995</v>
      </c>
    </row>
  </sheetData>
  <pageMargins left="0.7" right="0.7" top="0.75" bottom="0.75" header="0.3" footer="0.3"/>
  <pageSetup orientation="portrait" horizontalDpi="0" verticalDpi="0"/>
  <headerFooter>
    <oddHeader>&amp;C&amp;"Times Roman,Bold"&amp;14Budget 2018/2019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2019-11-13T22:14:39Z</dcterms:created>
  <dcterms:modified xsi:type="dcterms:W3CDTF">2019-11-14T22:09:16Z</dcterms:modified>
</cp:coreProperties>
</file>